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ps\17 Excel Emplois du temps et calculs d'heures\"/>
    </mc:Choice>
  </mc:AlternateContent>
  <bookViews>
    <workbookView xWindow="120" yWindow="120" windowWidth="15252" windowHeight="7392"/>
  </bookViews>
  <sheets>
    <sheet name="Calendrier" sheetId="1" r:id="rId1"/>
    <sheet name="Fériés" sheetId="4" state="hidden" r:id="rId2"/>
  </sheets>
  <definedNames>
    <definedName name="An">Fériés!$B$1</definedName>
    <definedName name="Feries">Fériés!$B$4:$B$15</definedName>
    <definedName name="Pâques">Fériés!$B$5</definedName>
  </definedNames>
  <calcPr calcId="162913"/>
</workbook>
</file>

<file path=xl/calcChain.xml><?xml version="1.0" encoding="utf-8"?>
<calcChain xmlns="http://schemas.openxmlformats.org/spreadsheetml/2006/main">
  <c r="B1" i="4" l="1"/>
  <c r="B14" i="4" s="1"/>
  <c r="B7" i="4" l="1"/>
  <c r="B15" i="4"/>
  <c r="B12" i="4"/>
  <c r="B8" i="4"/>
  <c r="B4" i="4"/>
  <c r="B13" i="4"/>
  <c r="B11" i="4"/>
  <c r="B5" i="4"/>
  <c r="B9" i="4" l="1"/>
  <c r="B10" i="4"/>
  <c r="B6" i="4"/>
</calcChain>
</file>

<file path=xl/comments1.xml><?xml version="1.0" encoding="utf-8"?>
<comments xmlns="http://schemas.openxmlformats.org/spreadsheetml/2006/main">
  <authors>
    <author>Philippe</author>
  </authors>
  <commentList>
    <comment ref="A1" authorId="0" shapeId="0">
      <text>
        <r>
          <rPr>
            <sz val="9"/>
            <color indexed="81"/>
            <rFont val="Tahoma"/>
            <charset val="1"/>
          </rPr>
          <t xml:space="preserve">Saisissez l'année pour afficher les week-ends et jours fériés
</t>
        </r>
      </text>
    </comment>
  </commentList>
</comments>
</file>

<file path=xl/sharedStrings.xml><?xml version="1.0" encoding="utf-8"?>
<sst xmlns="http://schemas.openxmlformats.org/spreadsheetml/2006/main" count="32" uniqueCount="32">
  <si>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</si>
  <si>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</si>
  <si>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</si>
  <si>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</si>
  <si>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</si>
  <si>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</si>
  <si>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</si>
  <si>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</si>
  <si>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</si>
  <si>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</si>
  <si>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</si>
  <si>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</si>
  <si>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Fériés</t>
  </si>
  <si>
    <t>Premier de l'an</t>
  </si>
  <si>
    <t>Pâques</t>
  </si>
  <si>
    <t>Lundi de Pâques</t>
  </si>
  <si>
    <t>Fête du travail</t>
  </si>
  <si>
    <t>Victoire 1945</t>
  </si>
  <si>
    <t>Ascension</t>
  </si>
  <si>
    <t>Pentecôte</t>
  </si>
  <si>
    <t>Fête nat.</t>
  </si>
  <si>
    <t>Assomption</t>
  </si>
  <si>
    <t>Toussaint</t>
  </si>
  <si>
    <t>Armistice</t>
  </si>
  <si>
    <t>Noël</t>
  </si>
  <si>
    <t xml:space="preserve"> =RECHERCHEV(DATEVAL(B$3&amp;" "&amp;$A4&amp;" "&amp;$A$1);Feries;1;FAUX)&gt;0</t>
  </si>
  <si>
    <t>Les Fériés</t>
  </si>
  <si>
    <t>Les Dates erronées</t>
  </si>
  <si>
    <t xml:space="preserve"> =ESTERREUR(JOURSEM(DATEVAL(B$3&amp;" "&amp;$A4&amp;" "&amp;$A$1);2))</t>
  </si>
  <si>
    <t>Les Week-ends</t>
  </si>
  <si>
    <t xml:space="preserve"> =OU(JOURSEM(DATEVAL(B$3&amp;" "&amp;$A4&amp;" "&amp;$A$1);2)=6;JOURSEM(DATEVAL(B$3&amp;" "&amp;$A4&amp;" "&amp;$A$1);2)=7)</t>
  </si>
  <si>
    <t>Les formules de mises en formes conditionnelles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</si>
</sst>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dd\ dd\-mmm\-yyyy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charset val="1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0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1" fillId="0" borderId="0" xfId="1">
      <alignment vertical="center"/>
    </xf>
    <xf numFmtId="0" fontId="1" fillId="2" borderId="0" xfId="1" applyFill="1" applyAlignment="1">
      <alignment horizontal="center"/>
    </xf>
    <xf numFmtId="0" fontId="1" fillId="0" borderId="0" xfId="1" applyAlignment="1">
      <alignment horizontal="right" vertical="center"/>
    </xf>
    <xf numFmtId="0" fontId="1" fillId="0" borderId="2" xfId="1" applyBorder="1" applyAlignment="1">
      <alignment horizontal="center" vertical="center"/>
    </xf>
    <xf numFmtId="166" fontId="1" fillId="0" borderId="3" xfId="1" quotePrefix="1" applyNumberFormat="1" applyBorder="1" applyAlignment="1">
      <alignment vertical="center"/>
    </xf>
    <xf numFmtId="166" fontId="1" fillId="0" borderId="3" xfId="1" applyNumberFormat="1" applyBorder="1" applyAlignment="1">
      <alignment vertical="center"/>
    </xf>
    <xf numFmtId="166" fontId="1" fillId="0" borderId="4" xfId="1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0" fillId="0" borderId="9" xfId="0" applyNumberForma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4" fillId="0" borderId="0" xfId="0" applyFont="1"/>
  </cellXfs>
  <cellStyles count="2">
    <cellStyle name="Normal" xfId="0" builtinId="0"/>
    <cellStyle name="Normal_SVM Vierge 2004" xfId="1"/>
  </cellStyles>
  <dxfs count="3">
    <dxf>
      <fill>
        <patternFill>
          <bgColor indexed="30"/>
        </patternFill>
      </fill>
    </dxf>
    <dxf>
      <fill>
        <patternFill>
          <bgColor indexed="8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86" zoomScaleNormal="86" workbookViewId="0"/>
  </sheetViews>
  <sheetFormatPr baseColWidth="10" defaultRowHeight="14.4" x14ac:dyDescent="0.3"/>
  <cols>
    <col min="2" max="32" width="4.88671875" customWidth="1"/>
  </cols>
  <sheetData>
    <row r="1" spans="1:32" ht="18" x14ac:dyDescent="0.3">
      <c r="A1" s="1">
        <v>2009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5" thickBot="1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3">
      <c r="A3" s="11"/>
      <c r="B3" s="12">
        <v>1</v>
      </c>
      <c r="C3" s="12">
        <v>2</v>
      </c>
      <c r="D3" s="12">
        <v>3</v>
      </c>
      <c r="E3" s="12">
        <v>4</v>
      </c>
      <c r="F3" s="12">
        <v>5</v>
      </c>
      <c r="G3" s="12">
        <v>6</v>
      </c>
      <c r="H3" s="12">
        <v>7</v>
      </c>
      <c r="I3" s="12">
        <v>8</v>
      </c>
      <c r="J3" s="12">
        <v>9</v>
      </c>
      <c r="K3" s="12">
        <v>10</v>
      </c>
      <c r="L3" s="12">
        <v>11</v>
      </c>
      <c r="M3" s="12">
        <v>12</v>
      </c>
      <c r="N3" s="12">
        <v>13</v>
      </c>
      <c r="O3" s="12">
        <v>14</v>
      </c>
      <c r="P3" s="12">
        <v>15</v>
      </c>
      <c r="Q3" s="12">
        <v>16</v>
      </c>
      <c r="R3" s="12">
        <v>17</v>
      </c>
      <c r="S3" s="12">
        <v>18</v>
      </c>
      <c r="T3" s="12">
        <v>19</v>
      </c>
      <c r="U3" s="12">
        <v>20</v>
      </c>
      <c r="V3" s="12">
        <v>21</v>
      </c>
      <c r="W3" s="12">
        <v>22</v>
      </c>
      <c r="X3" s="12">
        <v>23</v>
      </c>
      <c r="Y3" s="12">
        <v>24</v>
      </c>
      <c r="Z3" s="12">
        <v>25</v>
      </c>
      <c r="AA3" s="12">
        <v>26</v>
      </c>
      <c r="AB3" s="12">
        <v>27</v>
      </c>
      <c r="AC3" s="12">
        <v>28</v>
      </c>
      <c r="AD3" s="12">
        <v>29</v>
      </c>
      <c r="AE3" s="12">
        <v>30</v>
      </c>
      <c r="AF3" s="13">
        <v>31</v>
      </c>
    </row>
    <row r="4" spans="1:32" ht="23.25" customHeight="1" x14ac:dyDescent="0.3">
      <c r="A4" s="14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15"/>
    </row>
    <row r="5" spans="1:32" ht="23.25" customHeight="1" x14ac:dyDescent="0.3">
      <c r="A5" s="14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15"/>
    </row>
    <row r="6" spans="1:32" ht="23.25" customHeight="1" x14ac:dyDescent="0.3">
      <c r="A6" s="14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15"/>
    </row>
    <row r="7" spans="1:32" ht="23.25" customHeight="1" x14ac:dyDescent="0.3">
      <c r="A7" s="14" t="s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15"/>
    </row>
    <row r="8" spans="1:32" ht="23.25" customHeight="1" x14ac:dyDescent="0.3">
      <c r="A8" s="14" t="s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15"/>
    </row>
    <row r="9" spans="1:32" ht="23.25" customHeight="1" x14ac:dyDescent="0.3">
      <c r="A9" s="14" t="s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15"/>
    </row>
    <row r="10" spans="1:32" ht="23.25" customHeight="1" x14ac:dyDescent="0.3">
      <c r="A10" s="14" t="s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15"/>
    </row>
    <row r="11" spans="1:32" ht="23.25" customHeight="1" x14ac:dyDescent="0.3">
      <c r="A11" s="14" t="s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15"/>
    </row>
    <row r="12" spans="1:32" ht="23.25" customHeight="1" x14ac:dyDescent="0.3">
      <c r="A12" s="14" t="s"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15"/>
    </row>
    <row r="13" spans="1:32" ht="23.25" customHeight="1" x14ac:dyDescent="0.3">
      <c r="A13" s="14" t="s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15"/>
    </row>
    <row r="14" spans="1:32" ht="23.25" customHeight="1" x14ac:dyDescent="0.3">
      <c r="A14" s="14" t="s"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15"/>
    </row>
    <row r="15" spans="1:32" ht="23.25" customHeight="1" thickBot="1" x14ac:dyDescent="0.35">
      <c r="A15" s="16" t="s">
        <v>11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8"/>
    </row>
  </sheetData>
  <phoneticPr fontId="6" type="noConversion"/>
  <conditionalFormatting sqref="B4:AF15">
    <cfRule type="expression" dxfId="2" priority="1" stopIfTrue="1">
      <formula>VLOOKUP(DATEVALUE(B$3&amp;" "&amp;$A4&amp;" "&amp;$A$1),Feries,1,FALSE)&gt;0</formula>
    </cfRule>
    <cfRule type="expression" dxfId="1" priority="2" stopIfTrue="1">
      <formula>ISERROR(WEEKDAY(DATEVALUE(B$3&amp;" "&amp;$A4&amp;" "&amp;$A$1),2))</formula>
    </cfRule>
    <cfRule type="expression" dxfId="0" priority="3" stopIfTrue="1">
      <formula>OR(WEEKDAY(DATEVALUE(B$3&amp;" "&amp;$A4&amp;" "&amp;$A$1),2)=6,WEEKDAY(DATEVALUE(B$3&amp;" "&amp;$A4&amp;" "&amp;$A$1),2)=7)</formula>
    </cfRule>
  </conditionalFormatting>
  <pageMargins left="0.31496062992125984" right="0.31496062992125984" top="0.74803149606299213" bottom="0.74803149606299213" header="0.31496062992125984" footer="0.31496062992125984"/>
  <pageSetup paperSize="9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workbookViewId="0">
      <selection activeCell="B24" sqref="B24"/>
    </sheetView>
  </sheetViews>
  <sheetFormatPr baseColWidth="10" defaultRowHeight="14.4" x14ac:dyDescent="0.3"/>
  <cols>
    <col min="1" max="1" width="14.88671875" bestFit="1" customWidth="1"/>
    <col min="2" max="2" width="26" customWidth="1"/>
  </cols>
  <sheetData>
    <row r="1" spans="1:5" x14ac:dyDescent="0.3">
      <c r="A1" s="4"/>
      <c r="B1" s="5">
        <f>Calendrier!A1</f>
        <v>2009</v>
      </c>
    </row>
    <row r="2" spans="1:5" ht="15" thickBot="1" x14ac:dyDescent="0.35">
      <c r="A2" s="4"/>
      <c r="B2" s="4"/>
    </row>
    <row r="3" spans="1:5" ht="15" thickBot="1" x14ac:dyDescent="0.35">
      <c r="A3" s="6"/>
      <c r="B3" s="7" t="s">
        <v>12</v>
      </c>
    </row>
    <row r="4" spans="1:5" x14ac:dyDescent="0.3">
      <c r="A4" s="6" t="s">
        <v>13</v>
      </c>
      <c r="B4" s="8">
        <f>DATE(An,1,1)</f>
        <v>39814</v>
      </c>
      <c r="E4" s="19" t="s">
        <v>31</v>
      </c>
    </row>
    <row r="5" spans="1:5" x14ac:dyDescent="0.3">
      <c r="A5" s="6" t="s">
        <v>14</v>
      </c>
      <c r="B5" s="8">
        <f>DATE(An,IF((25-MOD((11*MOD(An-1900,19)+4-INT((7*MOD(An-1900,19)+1)/19)),29)-MOD(An-1900+INT((An-1900)/4)+31-MOD((11*MOD(An-1900,19)+4-INT((7*MOD(An-1900,19)+1)/19)),29),7))&gt;0,4,3),IF((25-MOD((11*MOD(An-1900,19)+4-INT((7*MOD(An-1900,19)+1)/19)),29)-MOD(An-1900+INT((An-1900)/4)+31-MOD((11*MOD(An-1900,19)+4-INT((7*MOD(An-1900,19)+1)/19)),29),7))&gt;0,(25-MOD((11*MOD(An-1900,19)+4-INT((7*MOD(An-1900,19)+1)/19)),29)-MOD(An-1900+INT((An-1900)/4)+31-MOD((11*MOD(An-1900,19)+4-INT((7*MOD(An-1900,19)+1)/19)),29),7)),31+(25-MOD((11*MOD(An-1900,19)+4-INT((7*MOD(An-1900,19)+1)/19)),29)-MOD(An-1900+INT((An-1900)/4)+31-MOD((11*MOD(An-1900,19)+4-INT((7*MOD(An-1900,19)+1)/19)),29),7))))</f>
        <v>39915</v>
      </c>
      <c r="E5" s="19"/>
    </row>
    <row r="6" spans="1:5" x14ac:dyDescent="0.3">
      <c r="A6" s="6" t="s">
        <v>15</v>
      </c>
      <c r="B6" s="9">
        <f>Pâques+1</f>
        <v>39916</v>
      </c>
      <c r="E6" s="19" t="s">
        <v>26</v>
      </c>
    </row>
    <row r="7" spans="1:5" x14ac:dyDescent="0.3">
      <c r="A7" s="6" t="s">
        <v>16</v>
      </c>
      <c r="B7" s="9">
        <f>DATE(An,5,1)</f>
        <v>39934</v>
      </c>
      <c r="E7" s="19" t="s">
        <v>25</v>
      </c>
    </row>
    <row r="8" spans="1:5" x14ac:dyDescent="0.3">
      <c r="A8" s="6" t="s">
        <v>17</v>
      </c>
      <c r="B8" s="9">
        <f>DATE(An,5,8)</f>
        <v>39941</v>
      </c>
      <c r="E8" s="19"/>
    </row>
    <row r="9" spans="1:5" x14ac:dyDescent="0.3">
      <c r="A9" s="6" t="s">
        <v>18</v>
      </c>
      <c r="B9" s="9">
        <f>Pâques+39</f>
        <v>39954</v>
      </c>
      <c r="E9" s="19" t="s">
        <v>27</v>
      </c>
    </row>
    <row r="10" spans="1:5" x14ac:dyDescent="0.3">
      <c r="A10" s="6" t="s">
        <v>19</v>
      </c>
      <c r="B10" s="9">
        <f>Pâques+50</f>
        <v>39965</v>
      </c>
      <c r="E10" s="19" t="s">
        <v>28</v>
      </c>
    </row>
    <row r="11" spans="1:5" x14ac:dyDescent="0.3">
      <c r="A11" s="6" t="s">
        <v>20</v>
      </c>
      <c r="B11" s="9">
        <f>DATE(An,7,14)</f>
        <v>40008</v>
      </c>
      <c r="E11" s="19"/>
    </row>
    <row r="12" spans="1:5" x14ac:dyDescent="0.3">
      <c r="A12" s="6" t="s">
        <v>21</v>
      </c>
      <c r="B12" s="9">
        <f>DATE(An,8,15)</f>
        <v>40040</v>
      </c>
      <c r="E12" s="19" t="s">
        <v>29</v>
      </c>
    </row>
    <row r="13" spans="1:5" x14ac:dyDescent="0.3">
      <c r="A13" s="6" t="s">
        <v>22</v>
      </c>
      <c r="B13" s="9">
        <f>DATE(An,11,1)</f>
        <v>40118</v>
      </c>
      <c r="E13" s="19" t="s">
        <v>30</v>
      </c>
    </row>
    <row r="14" spans="1:5" x14ac:dyDescent="0.3">
      <c r="A14" s="6" t="s">
        <v>23</v>
      </c>
      <c r="B14" s="9">
        <f>DATE(An,11,11)</f>
        <v>40128</v>
      </c>
    </row>
    <row r="15" spans="1:5" ht="15" thickBot="1" x14ac:dyDescent="0.35">
      <c r="A15" s="6" t="s">
        <v>24</v>
      </c>
      <c r="B15" s="10">
        <f>DATE(An,12,25)</f>
        <v>40172</v>
      </c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Calendrier</vt:lpstr>
      <vt:lpstr>Fériés</vt:lpstr>
      <vt:lpstr>An</vt:lpstr>
      <vt:lpstr>Feries</vt:lpstr>
      <vt:lpstr>Pâques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Philippe HALLEZ</cp:lastModifiedBy>
  <cp:lastPrinted>2008-11-20T13:20:17Z</cp:lastPrinted>
  <dcterms:created xsi:type="dcterms:W3CDTF">2008-11-20T12:23:22Z</dcterms:created>
  <dcterms:modified xsi:type="dcterms:W3CDTF">2021-10-12T06:42:06Z</dcterms:modified>
</cp:coreProperties>
</file>